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照合表" sheetId="1" state="visible" r:id="rId3"/>
    <sheet name="要確認案件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<sst xmlns="http://schemas.openxmlformats.org/spreadsheetml/2006/main" count="91" uniqueCount="62">
  <si>
    <r>
      <rPr>
        <b val="true"/>
        <sz val="14"/>
        <rFont val="Noto Sans CJK SC"/>
        <family val="2"/>
      </rPr>
      <t xml:space="preserve">見積書・注文書・請求書 照合表（</t>
    </r>
    <r>
      <rPr>
        <b val="true"/>
        <sz val="14"/>
        <rFont val="Meiryo"/>
        <family val="0"/>
        <charset val="1"/>
      </rPr>
      <t xml:space="preserve">2026</t>
    </r>
    <r>
      <rPr>
        <b val="true"/>
        <sz val="14"/>
        <rFont val="Noto Sans CJK SC"/>
        <family val="2"/>
      </rPr>
      <t xml:space="preserve">年</t>
    </r>
    <r>
      <rPr>
        <b val="true"/>
        <sz val="14"/>
        <rFont val="Meiryo"/>
        <family val="0"/>
        <charset val="1"/>
      </rPr>
      <t xml:space="preserve">9</t>
    </r>
    <r>
      <rPr>
        <b val="true"/>
        <sz val="14"/>
        <rFont val="Noto Sans CJK SC"/>
        <family val="2"/>
      </rPr>
      <t xml:space="preserve">月分）</t>
    </r>
  </si>
  <si>
    <r>
      <rPr>
        <i val="true"/>
        <sz val="10"/>
        <rFont val="Noto Sans CJK SC"/>
        <family val="2"/>
      </rPr>
      <t xml:space="preserve">赤字＝</t>
    </r>
    <r>
      <rPr>
        <i val="true"/>
        <sz val="10"/>
        <rFont val="Meiryo"/>
        <family val="0"/>
        <charset val="1"/>
      </rPr>
      <t xml:space="preserve">3</t>
    </r>
    <r>
      <rPr>
        <i val="true"/>
        <sz val="10"/>
        <rFont val="Noto Sans CJK SC"/>
        <family val="2"/>
      </rPr>
      <t xml:space="preserve">書類の間で値が食い違っている項目。金額は 数量</t>
    </r>
    <r>
      <rPr>
        <i val="true"/>
        <sz val="10"/>
        <rFont val="Meiryo"/>
        <family val="0"/>
        <charset val="1"/>
      </rPr>
      <t xml:space="preserve">×</t>
    </r>
    <r>
      <rPr>
        <i val="true"/>
        <sz val="10"/>
        <rFont val="Noto Sans CJK SC"/>
        <family val="2"/>
      </rPr>
      <t xml:space="preserve">単価 の式、小計は各書類の合計（税抜）。元ファイル：照合</t>
    </r>
    <r>
      <rPr>
        <i val="true"/>
        <sz val="10"/>
        <rFont val="Meiryo"/>
        <family val="0"/>
        <charset val="1"/>
      </rPr>
      <t xml:space="preserve">/2026-09 </t>
    </r>
    <r>
      <rPr>
        <i val="true"/>
        <sz val="10"/>
        <rFont val="Noto Sans CJK SC"/>
        <family val="2"/>
      </rPr>
      <t xml:space="preserve">の見積書・注文書・請求書 各案件</t>
    </r>
    <r>
      <rPr>
        <i val="true"/>
        <sz val="10"/>
        <rFont val="Meiryo"/>
        <family val="0"/>
        <charset val="1"/>
      </rPr>
      <t xml:space="preserve">A</t>
    </r>
    <r>
      <rPr>
        <i val="true"/>
        <sz val="10"/>
        <rFont val="Noto Sans CJK SC"/>
        <family val="2"/>
      </rPr>
      <t xml:space="preserve">〜</t>
    </r>
    <r>
      <rPr>
        <i val="true"/>
        <sz val="10"/>
        <rFont val="Meiryo"/>
        <family val="0"/>
        <charset val="1"/>
      </rPr>
      <t xml:space="preserve">E</t>
    </r>
  </si>
  <si>
    <t xml:space="preserve">案件</t>
  </si>
  <si>
    <t xml:space="preserve">品名</t>
  </si>
  <si>
    <t xml:space="preserve">見積書</t>
  </si>
  <si>
    <t xml:space="preserve">注文書</t>
  </si>
  <si>
    <t xml:space="preserve">請求書</t>
  </si>
  <si>
    <t xml:space="preserve">判定</t>
  </si>
  <si>
    <t xml:space="preserve">食い違い内容（書類・行）</t>
  </si>
  <si>
    <t xml:space="preserve">数量</t>
  </si>
  <si>
    <t xml:space="preserve">単価</t>
  </si>
  <si>
    <t xml:space="preserve">金額</t>
  </si>
  <si>
    <t xml:space="preserve">見積⇔注文</t>
  </si>
  <si>
    <t xml:space="preserve">注文⇔請求</t>
  </si>
  <si>
    <t xml:space="preserve">総合</t>
  </si>
  <si>
    <r>
      <rPr>
        <sz val="11"/>
        <color theme="1"/>
        <rFont val="Noto Sans CJK SC"/>
        <family val="2"/>
      </rPr>
      <t xml:space="preserve">案件</t>
    </r>
    <r>
      <rPr>
        <sz val="11"/>
        <color theme="1"/>
        <rFont val="Calibri"/>
        <family val="2"/>
        <charset val="1"/>
      </rPr>
      <t xml:space="preserve">A</t>
    </r>
  </si>
  <si>
    <t xml:space="preserve">ポンプ設備一式</t>
  </si>
  <si>
    <t xml:space="preserve">配管材料</t>
  </si>
  <si>
    <t xml:space="preserve">電気配線工事</t>
  </si>
  <si>
    <t xml:space="preserve">試運転調整費</t>
  </si>
  <si>
    <r>
      <rPr>
        <b val="true"/>
        <sz val="10"/>
        <rFont val="Noto Sans CJK SC"/>
        <family val="2"/>
      </rPr>
      <t xml:space="preserve">案件</t>
    </r>
    <r>
      <rPr>
        <b val="true"/>
        <sz val="10"/>
        <rFont val="Meiryo"/>
        <family val="0"/>
        <charset val="1"/>
      </rPr>
      <t xml:space="preserve">A</t>
    </r>
  </si>
  <si>
    <t xml:space="preserve">合計（税抜）</t>
  </si>
  <si>
    <r>
      <rPr>
        <sz val="11"/>
        <color theme="1"/>
        <rFont val="Noto Sans CJK SC"/>
        <family val="2"/>
      </rPr>
      <t xml:space="preserve">案件</t>
    </r>
    <r>
      <rPr>
        <sz val="11"/>
        <color theme="1"/>
        <rFont val="Calibri"/>
        <family val="2"/>
        <charset val="1"/>
      </rPr>
      <t xml:space="preserve">B</t>
    </r>
  </si>
  <si>
    <t xml:space="preserve">空調機据付</t>
  </si>
  <si>
    <t xml:space="preserve">ダクト工事</t>
  </si>
  <si>
    <r>
      <rPr>
        <b val="true"/>
        <sz val="10"/>
        <color rgb="FFC00000"/>
        <rFont val="Noto Sans CJK SC"/>
        <family val="2"/>
      </rPr>
      <t xml:space="preserve">数量：見積書</t>
    </r>
    <r>
      <rPr>
        <b val="true"/>
        <sz val="10"/>
        <color rgb="FFC00000"/>
        <rFont val="Meiryo"/>
        <family val="0"/>
        <charset val="1"/>
      </rPr>
      <t xml:space="preserve">8</t>
    </r>
    <r>
      <rPr>
        <b val="true"/>
        <sz val="10"/>
        <color rgb="FFC00000"/>
        <rFont val="Noto Sans CJK SC"/>
        <family val="2"/>
      </rPr>
      <t xml:space="preserve">行目 </t>
    </r>
    <r>
      <rPr>
        <b val="true"/>
        <sz val="10"/>
        <color rgb="FFC00000"/>
        <rFont val="Meiryo"/>
        <family val="0"/>
        <charset val="1"/>
      </rPr>
      <t xml:space="preserve">45</t>
    </r>
    <r>
      <rPr>
        <b val="true"/>
        <sz val="10"/>
        <color rgb="FFC00000"/>
        <rFont val="Noto Sans CJK SC"/>
        <family val="2"/>
      </rPr>
      <t xml:space="preserve">、注文書</t>
    </r>
    <r>
      <rPr>
        <b val="true"/>
        <sz val="10"/>
        <color rgb="FFC00000"/>
        <rFont val="Meiryo"/>
        <family val="0"/>
        <charset val="1"/>
      </rPr>
      <t xml:space="preserve">8</t>
    </r>
    <r>
      <rPr>
        <b val="true"/>
        <sz val="10"/>
        <color rgb="FFC00000"/>
        <rFont val="Noto Sans CJK SC"/>
        <family val="2"/>
      </rPr>
      <t xml:space="preserve">行目 </t>
    </r>
    <r>
      <rPr>
        <b val="true"/>
        <sz val="10"/>
        <color rgb="FFC00000"/>
        <rFont val="Meiryo"/>
        <family val="0"/>
        <charset val="1"/>
      </rPr>
      <t xml:space="preserve">50</t>
    </r>
    <r>
      <rPr>
        <b val="true"/>
        <sz val="10"/>
        <color rgb="FFC00000"/>
        <rFont val="Noto Sans CJK SC"/>
        <family val="2"/>
      </rPr>
      <t xml:space="preserve">、請求書</t>
    </r>
    <r>
      <rPr>
        <b val="true"/>
        <sz val="10"/>
        <color rgb="FFC00000"/>
        <rFont val="Meiryo"/>
        <family val="0"/>
        <charset val="1"/>
      </rPr>
      <t xml:space="preserve">8</t>
    </r>
    <r>
      <rPr>
        <b val="true"/>
        <sz val="10"/>
        <color rgb="FFC00000"/>
        <rFont val="Noto Sans CJK SC"/>
        <family val="2"/>
      </rPr>
      <t xml:space="preserve">行目 </t>
    </r>
    <r>
      <rPr>
        <b val="true"/>
        <sz val="10"/>
        <color rgb="FFC00000"/>
        <rFont val="Meiryo"/>
        <family val="0"/>
        <charset val="1"/>
      </rPr>
      <t xml:space="preserve">50</t>
    </r>
  </si>
  <si>
    <t xml:space="preserve">保温工事</t>
  </si>
  <si>
    <r>
      <rPr>
        <b val="true"/>
        <sz val="10"/>
        <rFont val="Noto Sans CJK SC"/>
        <family val="2"/>
      </rPr>
      <t xml:space="preserve">案件</t>
    </r>
    <r>
      <rPr>
        <b val="true"/>
        <sz val="10"/>
        <rFont val="Meiryo"/>
        <family val="0"/>
        <charset val="1"/>
      </rPr>
      <t xml:space="preserve">B</t>
    </r>
  </si>
  <si>
    <r>
      <rPr>
        <sz val="11"/>
        <color theme="1"/>
        <rFont val="Noto Sans CJK SC"/>
        <family val="2"/>
      </rPr>
      <t xml:space="preserve">案件</t>
    </r>
    <r>
      <rPr>
        <sz val="11"/>
        <color theme="1"/>
        <rFont val="Calibri"/>
        <family val="2"/>
        <charset val="1"/>
      </rPr>
      <t xml:space="preserve">C</t>
    </r>
  </si>
  <si>
    <t xml:space="preserve">受変電設備更新</t>
  </si>
  <si>
    <t xml:space="preserve">ケーブル敷設</t>
  </si>
  <si>
    <t xml:space="preserve">盤取付工事</t>
  </si>
  <si>
    <t xml:space="preserve">諸経費</t>
  </si>
  <si>
    <r>
      <rPr>
        <b val="true"/>
        <sz val="10"/>
        <rFont val="Noto Sans CJK SC"/>
        <family val="2"/>
      </rPr>
      <t xml:space="preserve">案件</t>
    </r>
    <r>
      <rPr>
        <b val="true"/>
        <sz val="10"/>
        <rFont val="Meiryo"/>
        <family val="0"/>
        <charset val="1"/>
      </rPr>
      <t xml:space="preserve">C</t>
    </r>
  </si>
  <si>
    <r>
      <rPr>
        <sz val="11"/>
        <color theme="1"/>
        <rFont val="Noto Sans CJK SC"/>
        <family val="2"/>
      </rPr>
      <t xml:space="preserve">案件</t>
    </r>
    <r>
      <rPr>
        <sz val="11"/>
        <color theme="1"/>
        <rFont val="Calibri"/>
        <family val="2"/>
        <charset val="1"/>
      </rPr>
      <t xml:space="preserve">D</t>
    </r>
  </si>
  <si>
    <t xml:space="preserve">給水管更新工事</t>
  </si>
  <si>
    <t xml:space="preserve">バルブ類</t>
  </si>
  <si>
    <r>
      <rPr>
        <b val="true"/>
        <sz val="10"/>
        <color rgb="FFC00000"/>
        <rFont val="Noto Sans CJK SC"/>
        <family val="2"/>
      </rPr>
      <t xml:space="preserve">単価：見積書</t>
    </r>
    <r>
      <rPr>
        <b val="true"/>
        <sz val="10"/>
        <color rgb="FFC00000"/>
        <rFont val="Meiryo"/>
        <family val="0"/>
        <charset val="1"/>
      </rPr>
      <t xml:space="preserve">8</t>
    </r>
    <r>
      <rPr>
        <b val="true"/>
        <sz val="10"/>
        <color rgb="FFC00000"/>
        <rFont val="Noto Sans CJK SC"/>
        <family val="2"/>
      </rPr>
      <t xml:space="preserve">行目 </t>
    </r>
    <r>
      <rPr>
        <b val="true"/>
        <sz val="10"/>
        <color rgb="FFC00000"/>
        <rFont val="Meiryo"/>
        <family val="0"/>
        <charset val="1"/>
      </rPr>
      <t xml:space="preserve">15,500</t>
    </r>
    <r>
      <rPr>
        <b val="true"/>
        <sz val="10"/>
        <color rgb="FFC00000"/>
        <rFont val="Noto Sans CJK SC"/>
        <family val="2"/>
      </rPr>
      <t xml:space="preserve">、注文書</t>
    </r>
    <r>
      <rPr>
        <b val="true"/>
        <sz val="10"/>
        <color rgb="FFC00000"/>
        <rFont val="Meiryo"/>
        <family val="0"/>
        <charset val="1"/>
      </rPr>
      <t xml:space="preserve">8</t>
    </r>
    <r>
      <rPr>
        <b val="true"/>
        <sz val="10"/>
        <color rgb="FFC00000"/>
        <rFont val="Noto Sans CJK SC"/>
        <family val="2"/>
      </rPr>
      <t xml:space="preserve">行目 </t>
    </r>
    <r>
      <rPr>
        <b val="true"/>
        <sz val="10"/>
        <color rgb="FFC00000"/>
        <rFont val="Meiryo"/>
        <family val="0"/>
        <charset val="1"/>
      </rPr>
      <t xml:space="preserve">15,500</t>
    </r>
    <r>
      <rPr>
        <b val="true"/>
        <sz val="10"/>
        <color rgb="FFC00000"/>
        <rFont val="Noto Sans CJK SC"/>
        <family val="2"/>
      </rPr>
      <t xml:space="preserve">、請求書</t>
    </r>
    <r>
      <rPr>
        <b val="true"/>
        <sz val="10"/>
        <color rgb="FFC00000"/>
        <rFont val="Meiryo"/>
        <family val="0"/>
        <charset val="1"/>
      </rPr>
      <t xml:space="preserve">8</t>
    </r>
    <r>
      <rPr>
        <b val="true"/>
        <sz val="10"/>
        <color rgb="FFC00000"/>
        <rFont val="Noto Sans CJK SC"/>
        <family val="2"/>
      </rPr>
      <t xml:space="preserve">行目 </t>
    </r>
    <r>
      <rPr>
        <b val="true"/>
        <sz val="10"/>
        <color rgb="FFC00000"/>
        <rFont val="Meiryo"/>
        <family val="0"/>
        <charset val="1"/>
      </rPr>
      <t xml:space="preserve">16,200</t>
    </r>
  </si>
  <si>
    <t xml:space="preserve">配管支持金物</t>
  </si>
  <si>
    <t xml:space="preserve">養生・撤去費</t>
  </si>
  <si>
    <r>
      <rPr>
        <b val="true"/>
        <sz val="10"/>
        <rFont val="Noto Sans CJK SC"/>
        <family val="2"/>
      </rPr>
      <t xml:space="preserve">案件</t>
    </r>
    <r>
      <rPr>
        <b val="true"/>
        <sz val="10"/>
        <rFont val="Meiryo"/>
        <family val="0"/>
        <charset val="1"/>
      </rPr>
      <t xml:space="preserve">D</t>
    </r>
  </si>
  <si>
    <r>
      <rPr>
        <sz val="11"/>
        <color theme="1"/>
        <rFont val="Noto Sans CJK SC"/>
        <family val="2"/>
      </rPr>
      <t xml:space="preserve">案件</t>
    </r>
    <r>
      <rPr>
        <sz val="11"/>
        <color theme="1"/>
        <rFont val="Calibri"/>
        <family val="2"/>
        <charset val="1"/>
      </rPr>
      <t xml:space="preserve">E</t>
    </r>
  </si>
  <si>
    <t xml:space="preserve">換気扇設備</t>
  </si>
  <si>
    <t xml:space="preserve">ダクト材料</t>
  </si>
  <si>
    <t xml:space="preserve">取付工事</t>
  </si>
  <si>
    <r>
      <rPr>
        <b val="true"/>
        <sz val="10"/>
        <rFont val="Noto Sans CJK SC"/>
        <family val="2"/>
      </rPr>
      <t xml:space="preserve">案件</t>
    </r>
    <r>
      <rPr>
        <b val="true"/>
        <sz val="10"/>
        <rFont val="Meiryo"/>
        <family val="0"/>
        <charset val="1"/>
      </rPr>
      <t xml:space="preserve">E</t>
    </r>
  </si>
  <si>
    <t xml:space="preserve">確認が要る案件の一覧</t>
  </si>
  <si>
    <t xml:space="preserve">どの書類の数字が正しいかは書類だけでは判断できないため、確認先・確認事項のみ記載しています。</t>
  </si>
  <si>
    <t xml:space="preserve">食い違いの品名</t>
  </si>
  <si>
    <r>
      <rPr>
        <b val="true"/>
        <sz val="10"/>
        <rFont val="Noto Sans CJK SC"/>
        <family val="2"/>
      </rPr>
      <t xml:space="preserve">見積書 合計</t>
    </r>
    <r>
      <rPr>
        <b val="true"/>
        <sz val="10"/>
        <rFont val="Meiryo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税抜</t>
    </r>
    <r>
      <rPr>
        <b val="true"/>
        <sz val="10"/>
        <rFont val="Meiryo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</si>
  <si>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注文書 合計</t>
    </r>
    <r>
      <rPr>
        <b val="true"/>
        <sz val="10"/>
        <rFont val="Meiryo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税抜</t>
    </r>
    <r>
      <rPr>
        <b val="true"/>
        <sz val="10"/>
        <rFont val="Meiryo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</si>
  <si>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請求書 合計</t>
    </r>
    <r>
      <rPr>
        <b val="true"/>
        <sz val="10"/>
        <rFont val="Meiryo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税抜</t>
    </r>
    <r>
      <rPr>
        <b val="true"/>
        <sz val="10"/>
        <rFont val="Meiryo"/>
        <family val="0"/>
        <charset val="1"/>
      </rPr>
      <t xml:space="preserve">)</t>
    </r>
  </si>
  <si>
    <t xml:space="preserve">請求−見積 差額</t>
  </si>
  <si>
    <t xml:space="preserve">確認してほしいこと</t>
  </si>
  <si>
    <r>
      <rPr>
        <sz val="10"/>
        <rFont val="Noto Sans CJK SC"/>
        <family val="2"/>
      </rPr>
      <t xml:space="preserve">案件</t>
    </r>
    <r>
      <rPr>
        <sz val="10"/>
        <rFont val="Meiryo"/>
        <family val="0"/>
        <charset val="1"/>
      </rPr>
      <t xml:space="preserve">B</t>
    </r>
  </si>
  <si>
    <r>
      <rPr>
        <sz val="10"/>
        <rFont val="Noto Sans CJK SC"/>
        <family val="2"/>
      </rPr>
      <t xml:space="preserve">見積書から注文書で数量が</t>
    </r>
    <r>
      <rPr>
        <sz val="10"/>
        <rFont val="Meiryo"/>
        <family val="0"/>
        <charset val="1"/>
      </rPr>
      <t xml:space="preserve">45→50</t>
    </r>
    <r>
      <rPr>
        <sz val="10"/>
        <rFont val="Noto Sans CJK SC"/>
        <family val="2"/>
      </rPr>
      <t xml:space="preserve">に変わっている。変更の合意（注文時の数量変更）があるか、注文書・請求書の</t>
    </r>
    <r>
      <rPr>
        <sz val="10"/>
        <rFont val="Meiryo"/>
        <family val="0"/>
        <charset val="1"/>
      </rPr>
      <t xml:space="preserve">50</t>
    </r>
    <r>
      <rPr>
        <sz val="10"/>
        <rFont val="Noto Sans CJK SC"/>
        <family val="2"/>
      </rPr>
      <t xml:space="preserve">が正しいかを確認。見積書の差し替え要否も確認。</t>
    </r>
  </si>
  <si>
    <r>
      <rPr>
        <sz val="10"/>
        <rFont val="Noto Sans CJK SC"/>
        <family val="2"/>
      </rPr>
      <t xml:space="preserve">案件</t>
    </r>
    <r>
      <rPr>
        <sz val="10"/>
        <rFont val="Meiryo"/>
        <family val="0"/>
        <charset val="1"/>
      </rPr>
      <t xml:space="preserve">D</t>
    </r>
  </si>
  <si>
    <r>
      <rPr>
        <sz val="10"/>
        <rFont val="Noto Sans CJK SC"/>
        <family val="2"/>
      </rPr>
      <t xml:space="preserve">請求書の単価だけが見積書・注文書（</t>
    </r>
    <r>
      <rPr>
        <sz val="10"/>
        <rFont val="Meiryo"/>
        <family val="0"/>
        <charset val="1"/>
      </rPr>
      <t xml:space="preserve">15,500</t>
    </r>
    <r>
      <rPr>
        <sz val="10"/>
        <rFont val="Noto Sans CJK SC"/>
        <family val="2"/>
      </rPr>
      <t xml:space="preserve">）と違う（</t>
    </r>
    <r>
      <rPr>
        <sz val="10"/>
        <rFont val="Meiryo"/>
        <family val="0"/>
        <charset val="1"/>
      </rPr>
      <t xml:space="preserve">16,200</t>
    </r>
    <r>
      <rPr>
        <sz val="10"/>
        <rFont val="Noto Sans CJK SC"/>
        <family val="2"/>
      </rPr>
      <t xml:space="preserve">）。単価変更の合意があるか、請求書の誤りかを確認。誤りなら請求書の訂正が必要。</t>
    </r>
  </si>
  <si>
    <t xml:space="preserve">照合した案件数</t>
  </si>
  <si>
    <t xml:space="preserve">要確認の案件数</t>
  </si>
  <si>
    <r>
      <rPr>
        <b val="true"/>
        <sz val="10"/>
        <rFont val="Meiryo"/>
        <family val="0"/>
        <charset val="1"/>
      </rPr>
      <t xml:space="preserve">3</t>
    </r>
    <r>
      <rPr>
        <b val="true"/>
        <sz val="10"/>
        <rFont val="Noto Sans CJK SC"/>
        <family val="2"/>
      </rPr>
      <t xml:space="preserve">書類とも一致</t>
    </r>
  </si>
  <si>
    <r>
      <rPr>
        <sz val="10"/>
        <rFont val="Noto Sans CJK SC"/>
        <family val="2"/>
      </rPr>
      <t xml:space="preserve">案件</t>
    </r>
    <r>
      <rPr>
        <sz val="10"/>
        <rFont val="Meiryo"/>
        <family val="0"/>
        <charset val="1"/>
      </rPr>
      <t xml:space="preserve">A</t>
    </r>
    <r>
      <rPr>
        <sz val="10"/>
        <rFont val="Noto Sans CJK SC"/>
        <family val="2"/>
      </rPr>
      <t xml:space="preserve">・案件</t>
    </r>
    <r>
      <rPr>
        <sz val="10"/>
        <rFont val="Meiryo"/>
        <family val="0"/>
        <charset val="1"/>
      </rPr>
      <t xml:space="preserve">C</t>
    </r>
    <r>
      <rPr>
        <sz val="10"/>
        <rFont val="Noto Sans CJK SC"/>
        <family val="2"/>
      </rPr>
      <t xml:space="preserve">・案件</t>
    </r>
    <r>
      <rPr>
        <sz val="10"/>
        <rFont val="Meiryo"/>
        <family val="0"/>
        <charset val="1"/>
      </rPr>
      <t xml:space="preserve">E</t>
    </r>
    <r>
      <rPr>
        <sz val="10"/>
        <rFont val="Noto Sans CJK SC"/>
        <family val="2"/>
      </rPr>
      <t xml:space="preserve">（全明細・合計が一致）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</si>
</sst>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;[RED]\-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4"/>
      <name val="Meiryo"/>
      <family val="0"/>
      <charset val="1"/>
    </font>
    <font>
      <i val="true"/>
      <sz val="10"/>
      <name val="Noto Sans CJK SC"/>
      <family val="2"/>
    </font>
    <font>
      <i val="true"/>
      <sz val="10"/>
      <name val="Meiryo"/>
      <family val="0"/>
      <charset val="1"/>
    </font>
    <font>
      <b val="true"/>
      <sz val="10"/>
      <name val="Noto Sans CJK SC"/>
      <family val="2"/>
    </font>
    <font>
      <sz val="11"/>
      <color theme="1"/>
      <name val="Noto Sans CJK SC"/>
      <family val="2"/>
    </font>
    <font>
      <b val="true"/>
      <sz val="10"/>
      <name val="Meiryo"/>
      <family val="0"/>
      <charset val="1"/>
    </font>
    <font>
      <b val="true"/>
      <sz val="10"/>
      <color rgb="FFC00000"/>
      <name val="Meiryo"/>
      <family val="0"/>
      <charset val="1"/>
    </font>
    <font>
      <b val="true"/>
      <sz val="10"/>
      <color rgb="FFC00000"/>
      <name val="Noto Sans CJK SC"/>
      <family val="2"/>
    </font>
    <font>
      <sz val="10"/>
      <name val="Noto Sans CJK SC"/>
      <family val="2"/>
    </font>
    <font>
      <sz val="10"/>
      <name val="Meiryo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F2F2F2"/>
      </patternFill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Meiryo"/>
        <charset val="1"/>
        <family val="0"/>
        <b val="1"/>
        <color rgb="FFC00000"/>
      </font>
      <fill>
        <patternFill>
          <bgColor rgb="FFFFC7CE"/>
        </patternFill>
      </fill>
    </dxf>
  </dxf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3" min="3" style="0" width="7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7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7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3" min="12" style="0" width="11"/>
    <col collapsed="false" customWidth="true" hidden="false" outlineLevel="0" max="14" min="14" style="0" width="8"/>
    <col collapsed="false" customWidth="true" hidden="false" outlineLevel="0" max="15" min="15" style="0" width="52"/>
  </cols>
  <sheetData>
    <row r="1" customFormat="false" ht="21.6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true" outlineLevel="0" collapsed="false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</row>
    <row r="5" customFormat="false" ht="15" hidden="false" customHeight="false" outlineLevel="0" collapsed="false">
      <c r="A5" s="3"/>
      <c r="B5" s="3"/>
      <c r="C5" s="3" t="s">
        <v>9</v>
      </c>
      <c r="D5" s="3" t="s">
        <v>10</v>
      </c>
      <c r="E5" s="3" t="s">
        <v>11</v>
      </c>
      <c r="F5" s="3" t="s">
        <v>9</v>
      </c>
      <c r="G5" s="3" t="s">
        <v>10</v>
      </c>
      <c r="H5" s="3" t="s">
        <v>11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/>
    </row>
    <row r="6" customFormat="false" ht="17.15" hidden="false" customHeight="false" outlineLevel="0" collapsed="false">
      <c r="A6" s="4" t="s">
        <v>15</v>
      </c>
      <c r="B6" s="4" t="s">
        <v>16</v>
      </c>
      <c r="C6" s="5" t="n">
        <v>2</v>
      </c>
      <c r="D6" s="5" t="n">
        <v>185000</v>
      </c>
      <c r="E6" s="5" t="n">
        <f aca="false">C6*D6</f>
        <v>370000</v>
      </c>
      <c r="F6" s="5" t="n">
        <v>2</v>
      </c>
      <c r="G6" s="5" t="n">
        <v>185000</v>
      </c>
      <c r="H6" s="5" t="n">
        <f aca="false">F6*G6</f>
        <v>370000</v>
      </c>
      <c r="I6" s="5" t="n">
        <v>2</v>
      </c>
      <c r="J6" s="5" t="n">
        <v>185000</v>
      </c>
      <c r="K6" s="5" t="n">
        <f aca="false">I6*J6</f>
        <v>370000</v>
      </c>
      <c r="L6" s="6" t="str">
        <f aca="false">IF(AND(C6=F6,D6=G6,E6=H6),"一致","不一致")</f>
        <v>一致</v>
      </c>
      <c r="M6" s="6" t="str">
        <f aca="false">IF(AND(F6=I6,G6=J6,H6=K6),"一致","不一致")</f>
        <v>一致</v>
      </c>
      <c r="N6" s="6" t="str">
        <f aca="false">IF(AND(L6="一致",M6="一致"),"一致","不一致")</f>
        <v>一致</v>
      </c>
      <c r="O6" s="7"/>
    </row>
    <row r="7" customFormat="false" ht="17.15" hidden="false" customHeight="false" outlineLevel="0" collapsed="false">
      <c r="A7" s="4" t="s">
        <v>15</v>
      </c>
      <c r="B7" s="4" t="s">
        <v>17</v>
      </c>
      <c r="C7" s="5" t="n">
        <v>30</v>
      </c>
      <c r="D7" s="5" t="n">
        <v>4200</v>
      </c>
      <c r="E7" s="5" t="n">
        <f aca="false">C7*D7</f>
        <v>126000</v>
      </c>
      <c r="F7" s="5" t="n">
        <v>30</v>
      </c>
      <c r="G7" s="5" t="n">
        <v>4200</v>
      </c>
      <c r="H7" s="5" t="n">
        <f aca="false">F7*G7</f>
        <v>126000</v>
      </c>
      <c r="I7" s="5" t="n">
        <v>30</v>
      </c>
      <c r="J7" s="5" t="n">
        <v>4200</v>
      </c>
      <c r="K7" s="5" t="n">
        <f aca="false">I7*J7</f>
        <v>126000</v>
      </c>
      <c r="L7" s="6" t="str">
        <f aca="false">IF(AND(C7=F7,D7=G7,E7=H7),"一致","不一致")</f>
        <v>一致</v>
      </c>
      <c r="M7" s="6" t="str">
        <f aca="false">IF(AND(F7=I7,G7=J7,H7=K7),"一致","不一致")</f>
        <v>一致</v>
      </c>
      <c r="N7" s="6" t="str">
        <f aca="false">IF(AND(L7="一致",M7="一致"),"一致","不一致")</f>
        <v>一致</v>
      </c>
      <c r="O7" s="7"/>
    </row>
    <row r="8" customFormat="false" ht="17.15" hidden="false" customHeight="false" outlineLevel="0" collapsed="false">
      <c r="A8" s="4" t="s">
        <v>15</v>
      </c>
      <c r="B8" s="4" t="s">
        <v>18</v>
      </c>
      <c r="C8" s="5" t="n">
        <v>1</v>
      </c>
      <c r="D8" s="5" t="n">
        <v>96000</v>
      </c>
      <c r="E8" s="5" t="n">
        <f aca="false">C8*D8</f>
        <v>96000</v>
      </c>
      <c r="F8" s="5" t="n">
        <v>1</v>
      </c>
      <c r="G8" s="5" t="n">
        <v>96000</v>
      </c>
      <c r="H8" s="5" t="n">
        <f aca="false">F8*G8</f>
        <v>96000</v>
      </c>
      <c r="I8" s="5" t="n">
        <v>1</v>
      </c>
      <c r="J8" s="5" t="n">
        <v>96000</v>
      </c>
      <c r="K8" s="5" t="n">
        <f aca="false">I8*J8</f>
        <v>96000</v>
      </c>
      <c r="L8" s="6" t="str">
        <f aca="false">IF(AND(C8=F8,D8=G8,E8=H8),"一致","不一致")</f>
        <v>一致</v>
      </c>
      <c r="M8" s="6" t="str">
        <f aca="false">IF(AND(F8=I8,G8=J8,H8=K8),"一致","不一致")</f>
        <v>一致</v>
      </c>
      <c r="N8" s="6" t="str">
        <f aca="false">IF(AND(L8="一致",M8="一致"),"一致","不一致")</f>
        <v>一致</v>
      </c>
      <c r="O8" s="7"/>
    </row>
    <row r="9" customFormat="false" ht="17.15" hidden="false" customHeight="false" outlineLevel="0" collapsed="false">
      <c r="A9" s="4" t="s">
        <v>15</v>
      </c>
      <c r="B9" s="4" t="s">
        <v>19</v>
      </c>
      <c r="C9" s="5" t="n">
        <v>1</v>
      </c>
      <c r="D9" s="5" t="n">
        <v>35000</v>
      </c>
      <c r="E9" s="5" t="n">
        <f aca="false">C9*D9</f>
        <v>35000</v>
      </c>
      <c r="F9" s="5" t="n">
        <v>1</v>
      </c>
      <c r="G9" s="5" t="n">
        <v>35000</v>
      </c>
      <c r="H9" s="5" t="n">
        <f aca="false">F9*G9</f>
        <v>35000</v>
      </c>
      <c r="I9" s="5" t="n">
        <v>1</v>
      </c>
      <c r="J9" s="5" t="n">
        <v>35000</v>
      </c>
      <c r="K9" s="5" t="n">
        <f aca="false">I9*J9</f>
        <v>35000</v>
      </c>
      <c r="L9" s="6" t="str">
        <f aca="false">IF(AND(C9=F9,D9=G9,E9=H9),"一致","不一致")</f>
        <v>一致</v>
      </c>
      <c r="M9" s="6" t="str">
        <f aca="false">IF(AND(F9=I9,G9=J9,H9=K9),"一致","不一致")</f>
        <v>一致</v>
      </c>
      <c r="N9" s="6" t="str">
        <f aca="false">IF(AND(L9="一致",M9="一致"),"一致","不一致")</f>
        <v>一致</v>
      </c>
      <c r="O9" s="7"/>
    </row>
    <row r="10" customFormat="false" ht="15" hidden="false" customHeight="false" outlineLevel="0" collapsed="false">
      <c r="A10" s="8" t="s">
        <v>20</v>
      </c>
      <c r="B10" s="8" t="s">
        <v>21</v>
      </c>
      <c r="C10" s="9"/>
      <c r="D10" s="9"/>
      <c r="E10" s="9" t="n">
        <f aca="false">SUM(E6:E9)</f>
        <v>627000</v>
      </c>
      <c r="F10" s="9"/>
      <c r="G10" s="9"/>
      <c r="H10" s="9" t="n">
        <f aca="false">SUM(H6:H9)</f>
        <v>627000</v>
      </c>
      <c r="I10" s="9"/>
      <c r="J10" s="9"/>
      <c r="K10" s="9" t="n">
        <f aca="false">SUM(K6:K9)</f>
        <v>627000</v>
      </c>
      <c r="L10" s="10" t="str">
        <f aca="false">IF(E10=H10,"一致","不一致")</f>
        <v>一致</v>
      </c>
      <c r="M10" s="10" t="str">
        <f aca="false">IF(H10=K10,"一致","不一致")</f>
        <v>一致</v>
      </c>
      <c r="N10" s="10" t="str">
        <f aca="false">IF(AND(L10="一致",M10="一致"),"一致","不一致")</f>
        <v>一致</v>
      </c>
      <c r="O10" s="11"/>
    </row>
    <row r="11" customFormat="false" ht="17.15" hidden="false" customHeight="false" outlineLevel="0" collapsed="false">
      <c r="A11" s="4" t="s">
        <v>22</v>
      </c>
      <c r="B11" s="4" t="s">
        <v>23</v>
      </c>
      <c r="C11" s="5" t="n">
        <v>3</v>
      </c>
      <c r="D11" s="5" t="n">
        <v>240000</v>
      </c>
      <c r="E11" s="5" t="n">
        <f aca="false">C11*D11</f>
        <v>720000</v>
      </c>
      <c r="F11" s="5" t="n">
        <v>3</v>
      </c>
      <c r="G11" s="5" t="n">
        <v>240000</v>
      </c>
      <c r="H11" s="5" t="n">
        <f aca="false">F11*G11</f>
        <v>720000</v>
      </c>
      <c r="I11" s="5" t="n">
        <v>3</v>
      </c>
      <c r="J11" s="5" t="n">
        <v>240000</v>
      </c>
      <c r="K11" s="5" t="n">
        <f aca="false">I11*J11</f>
        <v>720000</v>
      </c>
      <c r="L11" s="6" t="str">
        <f aca="false">IF(AND(C11=F11,D11=G11,E11=H11),"一致","不一致")</f>
        <v>一致</v>
      </c>
      <c r="M11" s="6" t="str">
        <f aca="false">IF(AND(F11=I11,G11=J11,H11=K11),"一致","不一致")</f>
        <v>一致</v>
      </c>
      <c r="N11" s="6" t="str">
        <f aca="false">IF(AND(L11="一致",M11="一致"),"一致","不一致")</f>
        <v>一致</v>
      </c>
      <c r="O11" s="7"/>
    </row>
    <row r="12" customFormat="false" ht="27.75" hidden="false" customHeight="true" outlineLevel="0" collapsed="false">
      <c r="A12" s="4" t="s">
        <v>22</v>
      </c>
      <c r="B12" s="4" t="s">
        <v>24</v>
      </c>
      <c r="C12" s="12" t="n">
        <v>45</v>
      </c>
      <c r="D12" s="5" t="n">
        <v>6800</v>
      </c>
      <c r="E12" s="12" t="n">
        <f aca="false">C12*D12</f>
        <v>306000</v>
      </c>
      <c r="F12" s="12" t="n">
        <v>50</v>
      </c>
      <c r="G12" s="5" t="n">
        <v>6800</v>
      </c>
      <c r="H12" s="12" t="n">
        <f aca="false">F12*G12</f>
        <v>340000</v>
      </c>
      <c r="I12" s="12" t="n">
        <v>50</v>
      </c>
      <c r="J12" s="5" t="n">
        <v>6800</v>
      </c>
      <c r="K12" s="12" t="n">
        <f aca="false">I12*J12</f>
        <v>340000</v>
      </c>
      <c r="L12" s="6" t="str">
        <f aca="false">IF(AND(C12=F12,D12=G12,E12=H12),"一致","不一致")</f>
        <v>不一致</v>
      </c>
      <c r="M12" s="6" t="str">
        <f aca="false">IF(AND(F12=I12,G12=J12,H12=K12),"一致","不一致")</f>
        <v>一致</v>
      </c>
      <c r="N12" s="6" t="str">
        <f aca="false">IF(AND(L12="一致",M12="一致"),"一致","不一致")</f>
        <v>不一致</v>
      </c>
      <c r="O12" s="13" t="s">
        <v>25</v>
      </c>
    </row>
    <row r="13" customFormat="false" ht="17.15" hidden="false" customHeight="false" outlineLevel="0" collapsed="false">
      <c r="A13" s="4" t="s">
        <v>22</v>
      </c>
      <c r="B13" s="4" t="s">
        <v>26</v>
      </c>
      <c r="C13" s="5" t="n">
        <v>1</v>
      </c>
      <c r="D13" s="5" t="n">
        <v>128000</v>
      </c>
      <c r="E13" s="5" t="n">
        <f aca="false">C13*D13</f>
        <v>128000</v>
      </c>
      <c r="F13" s="5" t="n">
        <v>1</v>
      </c>
      <c r="G13" s="5" t="n">
        <v>128000</v>
      </c>
      <c r="H13" s="5" t="n">
        <f aca="false">F13*G13</f>
        <v>128000</v>
      </c>
      <c r="I13" s="5" t="n">
        <v>1</v>
      </c>
      <c r="J13" s="5" t="n">
        <v>128000</v>
      </c>
      <c r="K13" s="5" t="n">
        <f aca="false">I13*J13</f>
        <v>128000</v>
      </c>
      <c r="L13" s="6" t="str">
        <f aca="false">IF(AND(C13=F13,D13=G13,E13=H13),"一致","不一致")</f>
        <v>一致</v>
      </c>
      <c r="M13" s="6" t="str">
        <f aca="false">IF(AND(F13=I13,G13=J13,H13=K13),"一致","不一致")</f>
        <v>一致</v>
      </c>
      <c r="N13" s="6" t="str">
        <f aca="false">IF(AND(L13="一致",M13="一致"),"一致","不一致")</f>
        <v>一致</v>
      </c>
      <c r="O13" s="7"/>
    </row>
    <row r="14" customFormat="false" ht="15" hidden="false" customHeight="false" outlineLevel="0" collapsed="false">
      <c r="A14" s="8" t="s">
        <v>27</v>
      </c>
      <c r="B14" s="8" t="s">
        <v>21</v>
      </c>
      <c r="C14" s="9"/>
      <c r="D14" s="9"/>
      <c r="E14" s="9" t="n">
        <f aca="false">SUM(E11:E13)</f>
        <v>1154000</v>
      </c>
      <c r="F14" s="9"/>
      <c r="G14" s="9"/>
      <c r="H14" s="9" t="n">
        <f aca="false">SUM(H11:H13)</f>
        <v>1188000</v>
      </c>
      <c r="I14" s="9"/>
      <c r="J14" s="9"/>
      <c r="K14" s="9" t="n">
        <f aca="false">SUM(K11:K13)</f>
        <v>1188000</v>
      </c>
      <c r="L14" s="10" t="str">
        <f aca="false">IF(E14=H14,"一致","不一致")</f>
        <v>不一致</v>
      </c>
      <c r="M14" s="10" t="str">
        <f aca="false">IF(H14=K14,"一致","不一致")</f>
        <v>一致</v>
      </c>
      <c r="N14" s="10" t="str">
        <f aca="false">IF(AND(L14="一致",M14="一致"),"一致","不一致")</f>
        <v>不一致</v>
      </c>
      <c r="O14" s="11"/>
    </row>
    <row r="15" customFormat="false" ht="17.15" hidden="false" customHeight="false" outlineLevel="0" collapsed="false">
      <c r="A15" s="4" t="s">
        <v>28</v>
      </c>
      <c r="B15" s="4" t="s">
        <v>29</v>
      </c>
      <c r="C15" s="5" t="n">
        <v>1</v>
      </c>
      <c r="D15" s="5" t="n">
        <v>520000</v>
      </c>
      <c r="E15" s="5" t="n">
        <f aca="false">C15*D15</f>
        <v>520000</v>
      </c>
      <c r="F15" s="5" t="n">
        <v>1</v>
      </c>
      <c r="G15" s="5" t="n">
        <v>520000</v>
      </c>
      <c r="H15" s="5" t="n">
        <f aca="false">F15*G15</f>
        <v>520000</v>
      </c>
      <c r="I15" s="5" t="n">
        <v>1</v>
      </c>
      <c r="J15" s="5" t="n">
        <v>520000</v>
      </c>
      <c r="K15" s="5" t="n">
        <f aca="false">I15*J15</f>
        <v>520000</v>
      </c>
      <c r="L15" s="6" t="str">
        <f aca="false">IF(AND(C15=F15,D15=G15,E15=H15),"一致","不一致")</f>
        <v>一致</v>
      </c>
      <c r="M15" s="6" t="str">
        <f aca="false">IF(AND(F15=I15,G15=J15,H15=K15),"一致","不一致")</f>
        <v>一致</v>
      </c>
      <c r="N15" s="6" t="str">
        <f aca="false">IF(AND(L15="一致",M15="一致"),"一致","不一致")</f>
        <v>一致</v>
      </c>
      <c r="O15" s="7"/>
    </row>
    <row r="16" customFormat="false" ht="17.15" hidden="false" customHeight="false" outlineLevel="0" collapsed="false">
      <c r="A16" s="4" t="s">
        <v>28</v>
      </c>
      <c r="B16" s="4" t="s">
        <v>30</v>
      </c>
      <c r="C16" s="5" t="n">
        <v>120</v>
      </c>
      <c r="D16" s="5" t="n">
        <v>1350</v>
      </c>
      <c r="E16" s="5" t="n">
        <f aca="false">C16*D16</f>
        <v>162000</v>
      </c>
      <c r="F16" s="5" t="n">
        <v>120</v>
      </c>
      <c r="G16" s="5" t="n">
        <v>1350</v>
      </c>
      <c r="H16" s="5" t="n">
        <f aca="false">F16*G16</f>
        <v>162000</v>
      </c>
      <c r="I16" s="5" t="n">
        <v>120</v>
      </c>
      <c r="J16" s="5" t="n">
        <v>1350</v>
      </c>
      <c r="K16" s="5" t="n">
        <f aca="false">I16*J16</f>
        <v>162000</v>
      </c>
      <c r="L16" s="6" t="str">
        <f aca="false">IF(AND(C16=F16,D16=G16,E16=H16),"一致","不一致")</f>
        <v>一致</v>
      </c>
      <c r="M16" s="6" t="str">
        <f aca="false">IF(AND(F16=I16,G16=J16,H16=K16),"一致","不一致")</f>
        <v>一致</v>
      </c>
      <c r="N16" s="6" t="str">
        <f aca="false">IF(AND(L16="一致",M16="一致"),"一致","不一致")</f>
        <v>一致</v>
      </c>
      <c r="O16" s="7"/>
    </row>
    <row r="17" customFormat="false" ht="17.15" hidden="false" customHeight="false" outlineLevel="0" collapsed="false">
      <c r="A17" s="4" t="s">
        <v>28</v>
      </c>
      <c r="B17" s="4" t="s">
        <v>31</v>
      </c>
      <c r="C17" s="5" t="n">
        <v>4</v>
      </c>
      <c r="D17" s="5" t="n">
        <v>48000</v>
      </c>
      <c r="E17" s="5" t="n">
        <f aca="false">C17*D17</f>
        <v>192000</v>
      </c>
      <c r="F17" s="5" t="n">
        <v>4</v>
      </c>
      <c r="G17" s="5" t="n">
        <v>48000</v>
      </c>
      <c r="H17" s="5" t="n">
        <f aca="false">F17*G17</f>
        <v>192000</v>
      </c>
      <c r="I17" s="5" t="n">
        <v>4</v>
      </c>
      <c r="J17" s="5" t="n">
        <v>48000</v>
      </c>
      <c r="K17" s="5" t="n">
        <f aca="false">I17*J17</f>
        <v>192000</v>
      </c>
      <c r="L17" s="6" t="str">
        <f aca="false">IF(AND(C17=F17,D17=G17,E17=H17),"一致","不一致")</f>
        <v>一致</v>
      </c>
      <c r="M17" s="6" t="str">
        <f aca="false">IF(AND(F17=I17,G17=J17,H17=K17),"一致","不一致")</f>
        <v>一致</v>
      </c>
      <c r="N17" s="6" t="str">
        <f aca="false">IF(AND(L17="一致",M17="一致"),"一致","不一致")</f>
        <v>一致</v>
      </c>
      <c r="O17" s="7"/>
    </row>
    <row r="18" customFormat="false" ht="17.15" hidden="false" customHeight="false" outlineLevel="0" collapsed="false">
      <c r="A18" s="4" t="s">
        <v>28</v>
      </c>
      <c r="B18" s="4" t="s">
        <v>32</v>
      </c>
      <c r="C18" s="5" t="n">
        <v>1</v>
      </c>
      <c r="D18" s="5" t="n">
        <v>60000</v>
      </c>
      <c r="E18" s="5" t="n">
        <f aca="false">C18*D18</f>
        <v>60000</v>
      </c>
      <c r="F18" s="5" t="n">
        <v>1</v>
      </c>
      <c r="G18" s="5" t="n">
        <v>60000</v>
      </c>
      <c r="H18" s="5" t="n">
        <f aca="false">F18*G18</f>
        <v>60000</v>
      </c>
      <c r="I18" s="5" t="n">
        <v>1</v>
      </c>
      <c r="J18" s="5" t="n">
        <v>60000</v>
      </c>
      <c r="K18" s="5" t="n">
        <f aca="false">I18*J18</f>
        <v>60000</v>
      </c>
      <c r="L18" s="6" t="str">
        <f aca="false">IF(AND(C18=F18,D18=G18,E18=H18),"一致","不一致")</f>
        <v>一致</v>
      </c>
      <c r="M18" s="6" t="str">
        <f aca="false">IF(AND(F18=I18,G18=J18,H18=K18),"一致","不一致")</f>
        <v>一致</v>
      </c>
      <c r="N18" s="6" t="str">
        <f aca="false">IF(AND(L18="一致",M18="一致"),"一致","不一致")</f>
        <v>一致</v>
      </c>
      <c r="O18" s="7"/>
    </row>
    <row r="19" customFormat="false" ht="15" hidden="false" customHeight="false" outlineLevel="0" collapsed="false">
      <c r="A19" s="8" t="s">
        <v>33</v>
      </c>
      <c r="B19" s="8" t="s">
        <v>21</v>
      </c>
      <c r="C19" s="9"/>
      <c r="D19" s="9"/>
      <c r="E19" s="9" t="n">
        <f aca="false">SUM(E15:E18)</f>
        <v>934000</v>
      </c>
      <c r="F19" s="9"/>
      <c r="G19" s="9"/>
      <c r="H19" s="9" t="n">
        <f aca="false">SUM(H15:H18)</f>
        <v>934000</v>
      </c>
      <c r="I19" s="9"/>
      <c r="J19" s="9"/>
      <c r="K19" s="9" t="n">
        <f aca="false">SUM(K15:K18)</f>
        <v>934000</v>
      </c>
      <c r="L19" s="10" t="str">
        <f aca="false">IF(E19=H19,"一致","不一致")</f>
        <v>一致</v>
      </c>
      <c r="M19" s="10" t="str">
        <f aca="false">IF(H19=K19,"一致","不一致")</f>
        <v>一致</v>
      </c>
      <c r="N19" s="10" t="str">
        <f aca="false">IF(AND(L19="一致",M19="一致"),"一致","不一致")</f>
        <v>一致</v>
      </c>
      <c r="O19" s="11"/>
    </row>
    <row r="20" customFormat="false" ht="17.15" hidden="false" customHeight="false" outlineLevel="0" collapsed="false">
      <c r="A20" s="4" t="s">
        <v>34</v>
      </c>
      <c r="B20" s="4" t="s">
        <v>35</v>
      </c>
      <c r="C20" s="5" t="n">
        <v>1</v>
      </c>
      <c r="D20" s="5" t="n">
        <v>310000</v>
      </c>
      <c r="E20" s="5" t="n">
        <f aca="false">C20*D20</f>
        <v>310000</v>
      </c>
      <c r="F20" s="5" t="n">
        <v>1</v>
      </c>
      <c r="G20" s="5" t="n">
        <v>310000</v>
      </c>
      <c r="H20" s="5" t="n">
        <f aca="false">F20*G20</f>
        <v>310000</v>
      </c>
      <c r="I20" s="5" t="n">
        <v>1</v>
      </c>
      <c r="J20" s="5" t="n">
        <v>310000</v>
      </c>
      <c r="K20" s="5" t="n">
        <f aca="false">I20*J20</f>
        <v>310000</v>
      </c>
      <c r="L20" s="6" t="str">
        <f aca="false">IF(AND(C20=F20,D20=G20,E20=H20),"一致","不一致")</f>
        <v>一致</v>
      </c>
      <c r="M20" s="6" t="str">
        <f aca="false">IF(AND(F20=I20,G20=J20,H20=K20),"一致","不一致")</f>
        <v>一致</v>
      </c>
      <c r="N20" s="6" t="str">
        <f aca="false">IF(AND(L20="一致",M20="一致"),"一致","不一致")</f>
        <v>一致</v>
      </c>
      <c r="O20" s="7"/>
    </row>
    <row r="21" customFormat="false" ht="27.75" hidden="false" customHeight="true" outlineLevel="0" collapsed="false">
      <c r="A21" s="4" t="s">
        <v>34</v>
      </c>
      <c r="B21" s="4" t="s">
        <v>36</v>
      </c>
      <c r="C21" s="5" t="n">
        <v>12</v>
      </c>
      <c r="D21" s="12" t="n">
        <v>15500</v>
      </c>
      <c r="E21" s="12" t="n">
        <f aca="false">C21*D21</f>
        <v>186000</v>
      </c>
      <c r="F21" s="5" t="n">
        <v>12</v>
      </c>
      <c r="G21" s="12" t="n">
        <v>15500</v>
      </c>
      <c r="H21" s="12" t="n">
        <f aca="false">F21*G21</f>
        <v>186000</v>
      </c>
      <c r="I21" s="5" t="n">
        <v>12</v>
      </c>
      <c r="J21" s="12" t="n">
        <v>16200</v>
      </c>
      <c r="K21" s="12" t="n">
        <f aca="false">I21*J21</f>
        <v>194400</v>
      </c>
      <c r="L21" s="6" t="str">
        <f aca="false">IF(AND(C21=F21,D21=G21,E21=H21),"一致","不一致")</f>
        <v>一致</v>
      </c>
      <c r="M21" s="6" t="str">
        <f aca="false">IF(AND(F21=I21,G21=J21,H21=K21),"一致","不一致")</f>
        <v>不一致</v>
      </c>
      <c r="N21" s="6" t="str">
        <f aca="false">IF(AND(L21="一致",M21="一致"),"一致","不一致")</f>
        <v>不一致</v>
      </c>
      <c r="O21" s="13" t="s">
        <v>37</v>
      </c>
    </row>
    <row r="22" customFormat="false" ht="17.15" hidden="false" customHeight="false" outlineLevel="0" collapsed="false">
      <c r="A22" s="4" t="s">
        <v>34</v>
      </c>
      <c r="B22" s="4" t="s">
        <v>38</v>
      </c>
      <c r="C22" s="5" t="n">
        <v>40</v>
      </c>
      <c r="D22" s="5" t="n">
        <v>2300</v>
      </c>
      <c r="E22" s="5" t="n">
        <f aca="false">C22*D22</f>
        <v>92000</v>
      </c>
      <c r="F22" s="5" t="n">
        <v>40</v>
      </c>
      <c r="G22" s="5" t="n">
        <v>2300</v>
      </c>
      <c r="H22" s="5" t="n">
        <f aca="false">F22*G22</f>
        <v>92000</v>
      </c>
      <c r="I22" s="5" t="n">
        <v>40</v>
      </c>
      <c r="J22" s="5" t="n">
        <v>2300</v>
      </c>
      <c r="K22" s="5" t="n">
        <f aca="false">I22*J22</f>
        <v>92000</v>
      </c>
      <c r="L22" s="6" t="str">
        <f aca="false">IF(AND(C22=F22,D22=G22,E22=H22),"一致","不一致")</f>
        <v>一致</v>
      </c>
      <c r="M22" s="6" t="str">
        <f aca="false">IF(AND(F22=I22,G22=J22,H22=K22),"一致","不一致")</f>
        <v>一致</v>
      </c>
      <c r="N22" s="6" t="str">
        <f aca="false">IF(AND(L22="一致",M22="一致"),"一致","不一致")</f>
        <v>一致</v>
      </c>
      <c r="O22" s="7"/>
    </row>
    <row r="23" customFormat="false" ht="17.15" hidden="false" customHeight="false" outlineLevel="0" collapsed="false">
      <c r="A23" s="4" t="s">
        <v>34</v>
      </c>
      <c r="B23" s="4" t="s">
        <v>39</v>
      </c>
      <c r="C23" s="5" t="n">
        <v>1</v>
      </c>
      <c r="D23" s="5" t="n">
        <v>45000</v>
      </c>
      <c r="E23" s="5" t="n">
        <f aca="false">C23*D23</f>
        <v>45000</v>
      </c>
      <c r="F23" s="5" t="n">
        <v>1</v>
      </c>
      <c r="G23" s="5" t="n">
        <v>45000</v>
      </c>
      <c r="H23" s="5" t="n">
        <f aca="false">F23*G23</f>
        <v>45000</v>
      </c>
      <c r="I23" s="5" t="n">
        <v>1</v>
      </c>
      <c r="J23" s="5" t="n">
        <v>45000</v>
      </c>
      <c r="K23" s="5" t="n">
        <f aca="false">I23*J23</f>
        <v>45000</v>
      </c>
      <c r="L23" s="6" t="str">
        <f aca="false">IF(AND(C23=F23,D23=G23,E23=H23),"一致","不一致")</f>
        <v>一致</v>
      </c>
      <c r="M23" s="6" t="str">
        <f aca="false">IF(AND(F23=I23,G23=J23,H23=K23),"一致","不一致")</f>
        <v>一致</v>
      </c>
      <c r="N23" s="6" t="str">
        <f aca="false">IF(AND(L23="一致",M23="一致"),"一致","不一致")</f>
        <v>一致</v>
      </c>
      <c r="O23" s="7"/>
    </row>
    <row r="24" customFormat="false" ht="15" hidden="false" customHeight="false" outlineLevel="0" collapsed="false">
      <c r="A24" s="8" t="s">
        <v>40</v>
      </c>
      <c r="B24" s="8" t="s">
        <v>21</v>
      </c>
      <c r="C24" s="9"/>
      <c r="D24" s="9"/>
      <c r="E24" s="9" t="n">
        <f aca="false">SUM(E20:E23)</f>
        <v>633000</v>
      </c>
      <c r="F24" s="9"/>
      <c r="G24" s="9"/>
      <c r="H24" s="9" t="n">
        <f aca="false">SUM(H20:H23)</f>
        <v>633000</v>
      </c>
      <c r="I24" s="9"/>
      <c r="J24" s="9"/>
      <c r="K24" s="9" t="n">
        <f aca="false">SUM(K20:K23)</f>
        <v>641400</v>
      </c>
      <c r="L24" s="10" t="str">
        <f aca="false">IF(E24=H24,"一致","不一致")</f>
        <v>一致</v>
      </c>
      <c r="M24" s="10" t="str">
        <f aca="false">IF(H24=K24,"一致","不一致")</f>
        <v>不一致</v>
      </c>
      <c r="N24" s="10" t="str">
        <f aca="false">IF(AND(L24="一致",M24="一致"),"一致","不一致")</f>
        <v>不一致</v>
      </c>
      <c r="O24" s="11"/>
    </row>
    <row r="25" customFormat="false" ht="17.15" hidden="false" customHeight="false" outlineLevel="0" collapsed="false">
      <c r="A25" s="4" t="s">
        <v>41</v>
      </c>
      <c r="B25" s="4" t="s">
        <v>42</v>
      </c>
      <c r="C25" s="5" t="n">
        <v>6</v>
      </c>
      <c r="D25" s="5" t="n">
        <v>52000</v>
      </c>
      <c r="E25" s="5" t="n">
        <f aca="false">C25*D25</f>
        <v>312000</v>
      </c>
      <c r="F25" s="5" t="n">
        <v>6</v>
      </c>
      <c r="G25" s="5" t="n">
        <v>52000</v>
      </c>
      <c r="H25" s="5" t="n">
        <f aca="false">F25*G25</f>
        <v>312000</v>
      </c>
      <c r="I25" s="5" t="n">
        <v>6</v>
      </c>
      <c r="J25" s="5" t="n">
        <v>52000</v>
      </c>
      <c r="K25" s="5" t="n">
        <f aca="false">I25*J25</f>
        <v>312000</v>
      </c>
      <c r="L25" s="6" t="str">
        <f aca="false">IF(AND(C25=F25,D25=G25,E25=H25),"一致","不一致")</f>
        <v>一致</v>
      </c>
      <c r="M25" s="6" t="str">
        <f aca="false">IF(AND(F25=I25,G25=J25,H25=K25),"一致","不一致")</f>
        <v>一致</v>
      </c>
      <c r="N25" s="6" t="str">
        <f aca="false">IF(AND(L25="一致",M25="一致"),"一致","不一致")</f>
        <v>一致</v>
      </c>
      <c r="O25" s="7"/>
    </row>
    <row r="26" customFormat="false" ht="17.15" hidden="false" customHeight="false" outlineLevel="0" collapsed="false">
      <c r="A26" s="4" t="s">
        <v>41</v>
      </c>
      <c r="B26" s="4" t="s">
        <v>43</v>
      </c>
      <c r="C26" s="5" t="n">
        <v>25</v>
      </c>
      <c r="D26" s="5" t="n">
        <v>3900</v>
      </c>
      <c r="E26" s="5" t="n">
        <f aca="false">C26*D26</f>
        <v>97500</v>
      </c>
      <c r="F26" s="5" t="n">
        <v>25</v>
      </c>
      <c r="G26" s="5" t="n">
        <v>3900</v>
      </c>
      <c r="H26" s="5" t="n">
        <f aca="false">F26*G26</f>
        <v>97500</v>
      </c>
      <c r="I26" s="5" t="n">
        <v>25</v>
      </c>
      <c r="J26" s="5" t="n">
        <v>3900</v>
      </c>
      <c r="K26" s="5" t="n">
        <f aca="false">I26*J26</f>
        <v>97500</v>
      </c>
      <c r="L26" s="6" t="str">
        <f aca="false">IF(AND(C26=F26,D26=G26,E26=H26),"一致","不一致")</f>
        <v>一致</v>
      </c>
      <c r="M26" s="6" t="str">
        <f aca="false">IF(AND(F26=I26,G26=J26,H26=K26),"一致","不一致")</f>
        <v>一致</v>
      </c>
      <c r="N26" s="6" t="str">
        <f aca="false">IF(AND(L26="一致",M26="一致"),"一致","不一致")</f>
        <v>一致</v>
      </c>
      <c r="O26" s="7"/>
    </row>
    <row r="27" customFormat="false" ht="17.15" hidden="false" customHeight="false" outlineLevel="0" collapsed="false">
      <c r="A27" s="4" t="s">
        <v>41</v>
      </c>
      <c r="B27" s="4" t="s">
        <v>44</v>
      </c>
      <c r="C27" s="5" t="n">
        <v>1</v>
      </c>
      <c r="D27" s="5" t="n">
        <v>88000</v>
      </c>
      <c r="E27" s="5" t="n">
        <f aca="false">C27*D27</f>
        <v>88000</v>
      </c>
      <c r="F27" s="5" t="n">
        <v>1</v>
      </c>
      <c r="G27" s="5" t="n">
        <v>88000</v>
      </c>
      <c r="H27" s="5" t="n">
        <f aca="false">F27*G27</f>
        <v>88000</v>
      </c>
      <c r="I27" s="5" t="n">
        <v>1</v>
      </c>
      <c r="J27" s="5" t="n">
        <v>88000</v>
      </c>
      <c r="K27" s="5" t="n">
        <f aca="false">I27*J27</f>
        <v>88000</v>
      </c>
      <c r="L27" s="6" t="str">
        <f aca="false">IF(AND(C27=F27,D27=G27,E27=H27),"一致","不一致")</f>
        <v>一致</v>
      </c>
      <c r="M27" s="6" t="str">
        <f aca="false">IF(AND(F27=I27,G27=J27,H27=K27),"一致","不一致")</f>
        <v>一致</v>
      </c>
      <c r="N27" s="6" t="str">
        <f aca="false">IF(AND(L27="一致",M27="一致"),"一致","不一致")</f>
        <v>一致</v>
      </c>
      <c r="O27" s="7"/>
    </row>
    <row r="28" customFormat="false" ht="15" hidden="false" customHeight="false" outlineLevel="0" collapsed="false">
      <c r="A28" s="8" t="s">
        <v>45</v>
      </c>
      <c r="B28" s="8" t="s">
        <v>21</v>
      </c>
      <c r="C28" s="9"/>
      <c r="D28" s="9"/>
      <c r="E28" s="9" t="n">
        <f aca="false">SUM(E25:E27)</f>
        <v>497500</v>
      </c>
      <c r="F28" s="9"/>
      <c r="G28" s="9"/>
      <c r="H28" s="9" t="n">
        <f aca="false">SUM(H25:H27)</f>
        <v>497500</v>
      </c>
      <c r="I28" s="9"/>
      <c r="J28" s="9"/>
      <c r="K28" s="9" t="n">
        <f aca="false">SUM(K25:K27)</f>
        <v>497500</v>
      </c>
      <c r="L28" s="10" t="str">
        <f aca="false">IF(E28=H28,"一致","不一致")</f>
        <v>一致</v>
      </c>
      <c r="M28" s="10" t="str">
        <f aca="false">IF(H28=K28,"一致","不一致")</f>
        <v>一致</v>
      </c>
      <c r="N28" s="10" t="str">
        <f aca="false">IF(AND(L28="一致",M28="一致"),"一致","不一致")</f>
        <v>一致</v>
      </c>
      <c r="O28" s="11"/>
    </row>
  </sheetData>
  <mergeCells count="7">
    <mergeCell ref="A4:A5"/>
    <mergeCell ref="B4:B5"/>
    <mergeCell ref="C4:E4"/>
    <mergeCell ref="F4:H4"/>
    <mergeCell ref="I4:K4"/>
    <mergeCell ref="L4:N4"/>
    <mergeCell ref="O4:O5"/>
  </mergeCells>
  <conditionalFormatting sqref="L6:N28">
    <cfRule type="cellIs" priority="2" operator="equal" aboveAverage="0" equalAverage="0" bottom="0" percent="0" rank="0" text="" dxfId="0">
      <formula>"不一致"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40"/>
    <col collapsed="false" customWidth="true" hidden="false" outlineLevel="0" max="6" min="4" style="0" width="14"/>
    <col collapsed="false" customWidth="true" hidden="false" outlineLevel="0" max="7" min="7" style="0" width="13"/>
    <col collapsed="false" customWidth="true" hidden="false" outlineLevel="0" max="8" min="8" style="0" width="60"/>
  </cols>
  <sheetData>
    <row r="1" customFormat="false" ht="17.35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4" customFormat="false" ht="29.85" hidden="false" customHeight="false" outlineLevel="0" collapsed="false">
      <c r="A4" s="3" t="s">
        <v>2</v>
      </c>
      <c r="B4" s="3" t="s">
        <v>48</v>
      </c>
      <c r="C4" s="3" t="s">
        <v>8</v>
      </c>
      <c r="D4" s="3" t="s">
        <v>49</v>
      </c>
      <c r="E4" s="3" t="s">
        <v>50</v>
      </c>
      <c r="F4" s="3" t="s">
        <v>51</v>
      </c>
      <c r="G4" s="3" t="s">
        <v>52</v>
      </c>
      <c r="H4" s="3" t="s">
        <v>53</v>
      </c>
    </row>
    <row r="5" customFormat="false" ht="60" hidden="false" customHeight="true" outlineLevel="0" collapsed="false">
      <c r="A5" s="14" t="s">
        <v>54</v>
      </c>
      <c r="B5" s="14" t="s">
        <v>24</v>
      </c>
      <c r="C5" s="13" t="s">
        <v>25</v>
      </c>
      <c r="D5" s="15" t="n">
        <f aca="false">照合表!E14</f>
        <v>1154000</v>
      </c>
      <c r="E5" s="15" t="n">
        <f aca="false">照合表!H14</f>
        <v>1188000</v>
      </c>
      <c r="F5" s="15" t="n">
        <f aca="false">照合表!K14</f>
        <v>1188000</v>
      </c>
      <c r="G5" s="15" t="n">
        <f aca="false">F5-D5</f>
        <v>34000</v>
      </c>
      <c r="H5" s="14" t="s">
        <v>55</v>
      </c>
    </row>
    <row r="6" customFormat="false" ht="60" hidden="false" customHeight="true" outlineLevel="0" collapsed="false">
      <c r="A6" s="14" t="s">
        <v>56</v>
      </c>
      <c r="B6" s="14" t="s">
        <v>36</v>
      </c>
      <c r="C6" s="13" t="s">
        <v>37</v>
      </c>
      <c r="D6" s="15" t="n">
        <f aca="false">照合表!E24</f>
        <v>633000</v>
      </c>
      <c r="E6" s="15" t="n">
        <f aca="false">照合表!H24</f>
        <v>633000</v>
      </c>
      <c r="F6" s="15" t="n">
        <f aca="false">照合表!K24</f>
        <v>641400</v>
      </c>
      <c r="G6" s="15" t="n">
        <f aca="false">F6-D6</f>
        <v>8400</v>
      </c>
      <c r="H6" s="14" t="s">
        <v>57</v>
      </c>
    </row>
    <row r="8" customFormat="false" ht="15" hidden="false" customHeight="false" outlineLevel="0" collapsed="false">
      <c r="A8" s="16" t="s">
        <v>58</v>
      </c>
      <c r="C8" s="17" t="n">
        <v>5</v>
      </c>
    </row>
    <row r="9" customFormat="false" ht="15" hidden="false" customHeight="false" outlineLevel="0" collapsed="false">
      <c r="A9" s="16" t="s">
        <v>59</v>
      </c>
      <c r="C9" s="17" t="n">
        <f aca="false">COUNTA(A5:A6)</f>
        <v>2</v>
      </c>
    </row>
    <row r="10" customFormat="false" ht="15" hidden="false" customHeight="false" outlineLevel="0" collapsed="false">
      <c r="A10" s="18" t="s">
        <v>60</v>
      </c>
      <c r="C10" s="19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2026-10-13T15:58:30Z</dcterms:created>
  <dc:creator>openpyxl</dc:creator>
  <dc:description/>
  <dc:language>en-US</dc:language>
  <cp:lastModifiedBy/>
  <dcterms:modified xsi:type="dcterms:W3CDTF">2026-10-13T15:58:30Z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